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6AD40298-2968-4500-A286-BD2F565BC51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施工类（机电）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4" l="1"/>
  <c r="F6" i="4"/>
  <c r="E6" i="4"/>
  <c r="D6" i="4"/>
  <c r="C6" i="4"/>
  <c r="B6" i="4"/>
  <c r="G5" i="4"/>
  <c r="F5" i="4"/>
  <c r="D5" i="4"/>
  <c r="C5" i="4"/>
  <c r="B5" i="4"/>
  <c r="G4" i="4"/>
  <c r="F4" i="4"/>
  <c r="E4" i="4"/>
  <c r="D4" i="4"/>
  <c r="C4" i="4"/>
  <c r="B4" i="4"/>
  <c r="H4" i="4" l="1"/>
  <c r="H5" i="4"/>
  <c r="H6" i="4"/>
</calcChain>
</file>

<file path=xl/sharedStrings.xml><?xml version="1.0" encoding="utf-8"?>
<sst xmlns="http://schemas.openxmlformats.org/spreadsheetml/2006/main" count="21" uniqueCount="21">
  <si>
    <t>综合排名</t>
    <phoneticPr fontId="1" type="noConversion"/>
  </si>
  <si>
    <t>工程质量(20%)</t>
    <phoneticPr fontId="1" type="noConversion"/>
  </si>
  <si>
    <t>投资进度(20%)</t>
    <phoneticPr fontId="1" type="noConversion"/>
  </si>
  <si>
    <t>安全生产(20%)</t>
    <phoneticPr fontId="1" type="noConversion"/>
  </si>
  <si>
    <t>技术创新(15%)</t>
    <phoneticPr fontId="1" type="noConversion"/>
  </si>
  <si>
    <t>施工管控(15%)</t>
    <phoneticPr fontId="1" type="noConversion"/>
  </si>
  <si>
    <t>竞赛组织(10%)</t>
    <phoneticPr fontId="1" type="noConversion"/>
  </si>
  <si>
    <t>综合得分=工程质量得分×20%+投资进度得分×20%+安全生产得分×20%+施工管控得分×15%+技术创新得分×15%+竞赛组织得分×10%</t>
    <phoneticPr fontId="1" type="noConversion"/>
  </si>
  <si>
    <t>备注</t>
    <phoneticPr fontId="1" type="noConversion"/>
  </si>
  <si>
    <t>单位名称</t>
    <phoneticPr fontId="1" type="noConversion"/>
  </si>
  <si>
    <t>综合得分</t>
    <phoneticPr fontId="1" type="noConversion"/>
  </si>
  <si>
    <t>中铁电化局一公司HHTLJD1标</t>
    <phoneticPr fontId="1" type="noConversion"/>
  </si>
  <si>
    <t>3季度立功竞赛1、5-8标5家单位不参与排名。</t>
    <phoneticPr fontId="1" type="noConversion"/>
  </si>
  <si>
    <t>中铁三局电务公司HHTLJD2标</t>
    <phoneticPr fontId="1" type="noConversion"/>
  </si>
  <si>
    <t>中铁电化局HHTLJD3标</t>
    <phoneticPr fontId="1" type="noConversion"/>
  </si>
  <si>
    <t>武汉电化局HHTLJD4标</t>
    <phoneticPr fontId="1" type="noConversion"/>
  </si>
  <si>
    <t>中铁上海局HHTLJD5标</t>
    <phoneticPr fontId="1" type="noConversion"/>
  </si>
  <si>
    <t>中铁十局电务公司HHTLJD6标</t>
    <phoneticPr fontId="1" type="noConversion"/>
  </si>
  <si>
    <t>中铁八局电务公司HHTLJD7标</t>
    <phoneticPr fontId="1" type="noConversion"/>
  </si>
  <si>
    <t>中铁北京局HHTLJD8标</t>
    <phoneticPr fontId="1" type="noConversion"/>
  </si>
  <si>
    <t>2019年立功竞赛三季度施工类单位（机电）考评汇总表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</si>
</sst>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abSelected="1" workbookViewId="0">
      <selection activeCell="G18" sqref="G18"/>
    </sheetView>
  </sheetViews>
  <sheetFormatPr defaultRowHeight="12" x14ac:dyDescent="0.15"/>
  <cols>
    <col min="1" max="1" width="22.875" style="1" customWidth="1"/>
    <col min="2" max="7" width="12.25" style="2" customWidth="1"/>
    <col min="8" max="8" width="8.375" style="2" customWidth="1"/>
    <col min="9" max="9" width="8.25" style="1" customWidth="1"/>
    <col min="10" max="10" width="14.75" style="9" customWidth="1"/>
    <col min="11" max="16384" width="9" style="1"/>
  </cols>
  <sheetData>
    <row r="1" spans="1:10" ht="25.5" customHeight="1" x14ac:dyDescent="0.15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0.75" customHeight="1" x14ac:dyDescent="0.15">
      <c r="A2" s="3" t="s">
        <v>9</v>
      </c>
      <c r="B2" s="3" t="s">
        <v>1</v>
      </c>
      <c r="C2" s="3" t="s">
        <v>2</v>
      </c>
      <c r="D2" s="3" t="s">
        <v>3</v>
      </c>
      <c r="E2" s="3" t="s">
        <v>5</v>
      </c>
      <c r="F2" s="3" t="s">
        <v>4</v>
      </c>
      <c r="G2" s="3" t="s">
        <v>6</v>
      </c>
      <c r="H2" s="3" t="s">
        <v>10</v>
      </c>
      <c r="I2" s="3" t="s">
        <v>0</v>
      </c>
      <c r="J2" s="6" t="s">
        <v>8</v>
      </c>
    </row>
    <row r="3" spans="1:10" ht="24.75" customHeight="1" x14ac:dyDescent="0.15">
      <c r="A3" s="3" t="s">
        <v>11</v>
      </c>
      <c r="B3" s="3"/>
      <c r="C3" s="3"/>
      <c r="D3" s="3"/>
      <c r="E3" s="3"/>
      <c r="F3" s="3"/>
      <c r="G3" s="3"/>
      <c r="H3" s="4"/>
      <c r="I3" s="3"/>
      <c r="J3" s="11" t="s">
        <v>12</v>
      </c>
    </row>
    <row r="4" spans="1:10" ht="24.75" customHeight="1" x14ac:dyDescent="0.15">
      <c r="A4" s="3" t="s">
        <v>13</v>
      </c>
      <c r="B4" s="7">
        <f>94*0.2</f>
        <v>18.8</v>
      </c>
      <c r="C4" s="7">
        <f>90*0.2</f>
        <v>18</v>
      </c>
      <c r="D4" s="7">
        <f>98*0.2</f>
        <v>19.600000000000001</v>
      </c>
      <c r="E4" s="7">
        <f>98*0.15</f>
        <v>14.7</v>
      </c>
      <c r="F4" s="7">
        <f>106*0.15</f>
        <v>15.899999999999999</v>
      </c>
      <c r="G4" s="7">
        <f>70.5*0.1</f>
        <v>7.0500000000000007</v>
      </c>
      <c r="H4" s="8">
        <f>SUM(B4:G4)</f>
        <v>94.05</v>
      </c>
      <c r="I4" s="7">
        <v>1</v>
      </c>
      <c r="J4" s="12"/>
    </row>
    <row r="5" spans="1:10" ht="24.75" customHeight="1" x14ac:dyDescent="0.15">
      <c r="A5" s="3" t="s">
        <v>14</v>
      </c>
      <c r="B5" s="7">
        <f>71*0.2</f>
        <v>14.200000000000001</v>
      </c>
      <c r="C5" s="7">
        <f>92*0.2</f>
        <v>18.400000000000002</v>
      </c>
      <c r="D5" s="7">
        <f>90*0.2</f>
        <v>18</v>
      </c>
      <c r="E5" s="7">
        <v>15</v>
      </c>
      <c r="F5" s="7">
        <f>86*0.15</f>
        <v>12.9</v>
      </c>
      <c r="G5" s="7">
        <f>93*0.1</f>
        <v>9.3000000000000007</v>
      </c>
      <c r="H5" s="8">
        <f>SUM(B5:G5)</f>
        <v>87.8</v>
      </c>
      <c r="I5" s="7">
        <v>3</v>
      </c>
      <c r="J5" s="12"/>
    </row>
    <row r="6" spans="1:10" ht="24.75" customHeight="1" x14ac:dyDescent="0.15">
      <c r="A6" s="3" t="s">
        <v>15</v>
      </c>
      <c r="B6" s="7">
        <f>99*0.2</f>
        <v>19.8</v>
      </c>
      <c r="C6" s="7">
        <f>92*0.2</f>
        <v>18.400000000000002</v>
      </c>
      <c r="D6" s="7">
        <f>85*0.2</f>
        <v>17</v>
      </c>
      <c r="E6" s="7">
        <f>93*0.15</f>
        <v>13.95</v>
      </c>
      <c r="F6" s="7">
        <f>97*0.15</f>
        <v>14.549999999999999</v>
      </c>
      <c r="G6" s="7">
        <f>83*0.1</f>
        <v>8.3000000000000007</v>
      </c>
      <c r="H6" s="8">
        <f>SUM(B6:G6)</f>
        <v>92</v>
      </c>
      <c r="I6" s="7">
        <v>2</v>
      </c>
      <c r="J6" s="12"/>
    </row>
    <row r="7" spans="1:10" ht="24.75" customHeight="1" x14ac:dyDescent="0.15">
      <c r="A7" s="3" t="s">
        <v>16</v>
      </c>
      <c r="B7" s="3"/>
      <c r="C7" s="3"/>
      <c r="D7" s="3"/>
      <c r="E7" s="3"/>
      <c r="F7" s="3"/>
      <c r="G7" s="5"/>
      <c r="H7" s="4"/>
      <c r="I7" s="3"/>
      <c r="J7" s="12"/>
    </row>
    <row r="8" spans="1:10" ht="24.75" customHeight="1" x14ac:dyDescent="0.15">
      <c r="A8" s="3" t="s">
        <v>17</v>
      </c>
      <c r="B8" s="3"/>
      <c r="C8" s="3"/>
      <c r="D8" s="3"/>
      <c r="E8" s="3"/>
      <c r="F8" s="3"/>
      <c r="G8" s="5"/>
      <c r="H8" s="4"/>
      <c r="I8" s="3"/>
      <c r="J8" s="12"/>
    </row>
    <row r="9" spans="1:10" ht="24.75" customHeight="1" x14ac:dyDescent="0.15">
      <c r="A9" s="3" t="s">
        <v>18</v>
      </c>
      <c r="B9" s="3"/>
      <c r="C9" s="3"/>
      <c r="D9" s="3"/>
      <c r="E9" s="3"/>
      <c r="F9" s="3"/>
      <c r="G9" s="5"/>
      <c r="H9" s="4"/>
      <c r="I9" s="3"/>
      <c r="J9" s="12"/>
    </row>
    <row r="10" spans="1:10" ht="24.75" customHeight="1" x14ac:dyDescent="0.15">
      <c r="A10" s="3" t="s">
        <v>19</v>
      </c>
      <c r="B10" s="3"/>
      <c r="C10" s="3"/>
      <c r="D10" s="3"/>
      <c r="E10" s="3"/>
      <c r="F10" s="3"/>
      <c r="G10" s="5"/>
      <c r="H10" s="4"/>
      <c r="I10" s="3"/>
      <c r="J10" s="13"/>
    </row>
    <row r="11" spans="1:10" ht="24.75" customHeight="1" x14ac:dyDescent="0.15">
      <c r="A11" s="14" t="s">
        <v>7</v>
      </c>
      <c r="B11" s="14"/>
      <c r="C11" s="14"/>
      <c r="D11" s="14"/>
      <c r="E11" s="14"/>
      <c r="F11" s="14"/>
      <c r="G11" s="14"/>
      <c r="H11" s="14"/>
      <c r="I11" s="14"/>
    </row>
  </sheetData>
  <mergeCells count="3">
    <mergeCell ref="A1:J1"/>
    <mergeCell ref="J3:J10"/>
    <mergeCell ref="A11:I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施工类（机电）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2019-10-12T00:54:53Z</dcterms:modified>
</cp:coreProperties>
</file>